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len.fetzer\Documents\E-Learning\Erasmus Plus\Antragstellung 2018\SELC II\04.2 Learning Activitiy 2 - Idea to Implementation 2020-21\Session 8 - 20201130\"/>
    </mc:Choice>
  </mc:AlternateContent>
  <bookViews>
    <workbookView xWindow="0" yWindow="0" windowWidth="7480" windowHeight="5720" activeTab="4"/>
  </bookViews>
  <sheets>
    <sheet name="Income_statement" sheetId="1" r:id="rId1"/>
    <sheet name="Balance_Sheet" sheetId="7" r:id="rId2"/>
    <sheet name="Overview" sheetId="4" r:id="rId3"/>
    <sheet name="3 Years Cash Flow" sheetId="2" r:id="rId4"/>
    <sheet name="1 Year Cash Flow" sheetId="8" r:id="rId5"/>
    <sheet name="Sheet2" sheetId="5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B27" i="7"/>
  <c r="C26" i="7"/>
  <c r="C27" i="7" s="1"/>
  <c r="F4" i="7"/>
  <c r="C6" i="7"/>
  <c r="B25" i="7"/>
  <c r="C22" i="7"/>
  <c r="B22" i="7"/>
  <c r="B6" i="7"/>
  <c r="E4" i="7"/>
  <c r="B13" i="5" l="1"/>
  <c r="B7" i="5"/>
  <c r="B16" i="4"/>
  <c r="B15" i="4"/>
  <c r="B5" i="4"/>
  <c r="J6" i="2" l="1"/>
  <c r="I6" i="2"/>
  <c r="H6" i="2"/>
  <c r="G6" i="2"/>
  <c r="F6" i="2"/>
  <c r="E6" i="2"/>
  <c r="D6" i="2"/>
  <c r="C6" i="2"/>
  <c r="B5" i="2"/>
  <c r="B6" i="2" s="1"/>
  <c r="C10" i="1"/>
  <c r="D10" i="1"/>
  <c r="E10" i="1"/>
  <c r="F10" i="1"/>
  <c r="G10" i="1"/>
  <c r="H10" i="1"/>
  <c r="I10" i="1"/>
  <c r="J10" i="1"/>
  <c r="C3" i="1"/>
  <c r="D3" i="1"/>
  <c r="D19" i="1" s="1"/>
  <c r="D21" i="1" s="1"/>
  <c r="D23" i="1" s="1"/>
  <c r="D3" i="2" s="1"/>
  <c r="D7" i="2" s="1"/>
  <c r="E3" i="1"/>
  <c r="F3" i="1"/>
  <c r="G3" i="1"/>
  <c r="G19" i="1" s="1"/>
  <c r="G21" i="1" s="1"/>
  <c r="G23" i="1" s="1"/>
  <c r="G3" i="2" s="1"/>
  <c r="G7" i="2" s="1"/>
  <c r="H3" i="1"/>
  <c r="I3" i="1"/>
  <c r="J3" i="1"/>
  <c r="J19" i="1" s="1"/>
  <c r="J21" i="1" s="1"/>
  <c r="J23" i="1" s="1"/>
  <c r="J3" i="2" s="1"/>
  <c r="J7" i="2" s="1"/>
  <c r="E19" i="1"/>
  <c r="E21" i="1" s="1"/>
  <c r="E23" i="1" s="1"/>
  <c r="E3" i="2" s="1"/>
  <c r="E7" i="2" s="1"/>
  <c r="F19" i="1"/>
  <c r="F21" i="1" s="1"/>
  <c r="F23" i="1" s="1"/>
  <c r="F3" i="2" s="1"/>
  <c r="F7" i="2" s="1"/>
  <c r="B10" i="1"/>
  <c r="B3" i="1"/>
  <c r="H19" i="1" l="1"/>
  <c r="H21" i="1" s="1"/>
  <c r="H23" i="1" s="1"/>
  <c r="H3" i="2" s="1"/>
  <c r="I19" i="1"/>
  <c r="I21" i="1" s="1"/>
  <c r="I23" i="1" s="1"/>
  <c r="I3" i="2" s="1"/>
  <c r="I7" i="2" s="1"/>
  <c r="C19" i="1"/>
  <c r="C21" i="1" s="1"/>
  <c r="C23" i="1" s="1"/>
  <c r="B19" i="1"/>
  <c r="B21" i="1" s="1"/>
  <c r="B23" i="1" s="1"/>
  <c r="H7" i="2"/>
  <c r="C3" i="2" l="1"/>
  <c r="C7" i="2" s="1"/>
  <c r="C21" i="7"/>
  <c r="C23" i="7" s="1"/>
  <c r="C28" i="7" s="1"/>
  <c r="F7" i="7"/>
  <c r="F8" i="7" s="1"/>
  <c r="F9" i="7" s="1"/>
  <c r="B3" i="2"/>
  <c r="B7" i="2" s="1"/>
  <c r="E7" i="7"/>
  <c r="E8" i="7" s="1"/>
  <c r="E9" i="7" s="1"/>
  <c r="B21" i="7"/>
  <c r="B23" i="7" s="1"/>
  <c r="B28" i="7" s="1"/>
</calcChain>
</file>

<file path=xl/sharedStrings.xml><?xml version="1.0" encoding="utf-8"?>
<sst xmlns="http://schemas.openxmlformats.org/spreadsheetml/2006/main" count="145" uniqueCount="115">
  <si>
    <t>PROBABLE</t>
  </si>
  <si>
    <t>WORST CASE</t>
  </si>
  <si>
    <t>BEST CASE</t>
  </si>
  <si>
    <t>Y1</t>
  </si>
  <si>
    <t>Y2</t>
  </si>
  <si>
    <t>Y3</t>
  </si>
  <si>
    <t>REVENUES</t>
  </si>
  <si>
    <t>Fees</t>
  </si>
  <si>
    <t>Memberships</t>
  </si>
  <si>
    <t>Donations</t>
  </si>
  <si>
    <t>Grants</t>
  </si>
  <si>
    <t>Other revenues</t>
  </si>
  <si>
    <t>Salaries (including taxes)</t>
  </si>
  <si>
    <t>Materials</t>
  </si>
  <si>
    <t>Utilities</t>
  </si>
  <si>
    <t>Rent - machinery</t>
  </si>
  <si>
    <t>Depreciation - machinery</t>
  </si>
  <si>
    <t>Repairs and maintenance</t>
  </si>
  <si>
    <t>Rent-buildings</t>
  </si>
  <si>
    <t>Other expenses</t>
  </si>
  <si>
    <t>INCOME FROM OPERATION</t>
  </si>
  <si>
    <t>Interest (expense)/income</t>
  </si>
  <si>
    <t>INCOME BEFORE INCOME TAXES</t>
  </si>
  <si>
    <t>Income Tax Expense</t>
  </si>
  <si>
    <t>NET INCOME</t>
  </si>
  <si>
    <t>CASH-FLOW FROM OPERATION</t>
  </si>
  <si>
    <t>INITIAL INVESTMENT/INVESTMENT</t>
  </si>
  <si>
    <t xml:space="preserve">CHANGE IN WORKING CAPITAL (CURRENT ASSET-CURRENT LIABILITIES) </t>
  </si>
  <si>
    <t>TOTAL CASH FLOW FROM INVESTMENT</t>
  </si>
  <si>
    <t>TOTAL CASH FLOW</t>
  </si>
  <si>
    <t>ASSETS</t>
  </si>
  <si>
    <t>LIABILITIES</t>
  </si>
  <si>
    <t>Cash</t>
  </si>
  <si>
    <t>Accounts payable</t>
  </si>
  <si>
    <t>Accounts receivable</t>
  </si>
  <si>
    <t>Inventory</t>
  </si>
  <si>
    <t xml:space="preserve">money that is owed to the company by customers for goods sold </t>
  </si>
  <si>
    <t>a bill to be paid (all payables due for payment in the near term, an amount owed to a creditor)</t>
  </si>
  <si>
    <t>Retained earnings</t>
  </si>
  <si>
    <t>the net earnings a company either reinvests in the business or uses to pay off debt</t>
  </si>
  <si>
    <t>Paid-in capital</t>
  </si>
  <si>
    <t xml:space="preserve">capital contributed to a corporation by investors </t>
  </si>
  <si>
    <t>EXPENSES (COSTS)</t>
  </si>
  <si>
    <t>Sales</t>
  </si>
  <si>
    <t>Product sales</t>
  </si>
  <si>
    <t>Other Income</t>
  </si>
  <si>
    <t>Total Income</t>
  </si>
  <si>
    <t>EXPENSES</t>
  </si>
  <si>
    <t>Advertising</t>
  </si>
  <si>
    <t>Total Expenses</t>
  </si>
  <si>
    <t>Travel, Meals</t>
  </si>
  <si>
    <t>Taxes</t>
  </si>
  <si>
    <t>Bank Charges</t>
  </si>
  <si>
    <t>Office Expenses </t>
  </si>
  <si>
    <t>Miscellaneous </t>
  </si>
  <si>
    <t>REVENUES (Euro)</t>
  </si>
  <si>
    <t>Salaries</t>
  </si>
  <si>
    <t> Amount </t>
  </si>
  <si>
    <t>Total Assets</t>
  </si>
  <si>
    <t>Total Liabilities &amp; Owner's Equity </t>
  </si>
  <si>
    <t>Prepaid Insurance</t>
  </si>
  <si>
    <t>Furniture &amp; Fixtures</t>
  </si>
  <si>
    <t>Current Liabilities</t>
  </si>
  <si>
    <t>Loans &amp; Long-Term Liabilities</t>
  </si>
  <si>
    <t>Owner's equity</t>
  </si>
  <si>
    <t>Assets (Euro)</t>
  </si>
  <si>
    <t>Liabilities &amp; Owner's Equity (Euro)</t>
  </si>
  <si>
    <t>Net Earnings</t>
  </si>
  <si>
    <t>Property and Equipment</t>
  </si>
  <si>
    <t xml:space="preserve">Cash </t>
  </si>
  <si>
    <t>Accounts Receivable</t>
  </si>
  <si>
    <t>Debt</t>
  </si>
  <si>
    <t>Total Liabilities</t>
  </si>
  <si>
    <t>Shareholder's Equity</t>
  </si>
  <si>
    <t>SHAREHOLDER'S EQUITY</t>
  </si>
  <si>
    <t>Equity Capital</t>
  </si>
  <si>
    <t>Retained Earnings</t>
  </si>
  <si>
    <t>Total Liabilities and Shareholder's Equity</t>
  </si>
  <si>
    <t>CASH FLOW STATEMENT</t>
  </si>
  <si>
    <t>Operating Cash Flow</t>
  </si>
  <si>
    <t>Changes in Working Capital</t>
  </si>
  <si>
    <t>Cash from Operations</t>
  </si>
  <si>
    <t>Investing Cash Flow</t>
  </si>
  <si>
    <t>Investments in Property and Equipment</t>
  </si>
  <si>
    <t>Cash from Investing</t>
  </si>
  <si>
    <t>Depreciations and Amortizations</t>
  </si>
  <si>
    <t>Net Working Capital</t>
  </si>
  <si>
    <t xml:space="preserve">the difference between a company’s current assets and current liabilities on its balance sheet. </t>
  </si>
  <si>
    <t>Year</t>
  </si>
  <si>
    <t>Period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</si>
  <si>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</si>
  <si>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</si>
  <si>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</si>
  <si>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</si>
  <si>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</si>
  <si>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</si>
  <si>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</si>
  <si>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</si>
  <si>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</si>
  <si>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</si>
  <si>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</si>
  <si>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</si>
  <si>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Operating revenue</t>
  </si>
  <si>
    <t>Operating Expenses</t>
  </si>
  <si>
    <t>Raw materials</t>
  </si>
  <si>
    <t>Transportation</t>
  </si>
  <si>
    <t>Salaries (Personnel costs)</t>
  </si>
  <si>
    <t>Cash flow from operating activities</t>
  </si>
  <si>
    <t>Investment</t>
  </si>
  <si>
    <t>Assets disposal</t>
  </si>
  <si>
    <t>Cash flow before taxes</t>
  </si>
  <si>
    <t>Cash Flow for creditors</t>
  </si>
  <si>
    <t>Loan</t>
  </si>
  <si>
    <t>Interest</t>
  </si>
  <si>
    <t>Cash flow for 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</si>
</sst>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222222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name val="Verdana"/>
      <family val="2"/>
    </font>
    <font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0" fillId="3" borderId="0" xfId="0" applyFill="1"/>
    <xf numFmtId="0" fontId="4" fillId="3" borderId="2" xfId="0" applyFont="1" applyFill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4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0" fillId="3" borderId="1" xfId="0" applyFill="1" applyBorder="1"/>
    <xf numFmtId="0" fontId="9" fillId="3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3" fillId="0" borderId="1" xfId="0" applyFont="1" applyBorder="1"/>
    <xf numFmtId="0" fontId="5" fillId="3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0" fillId="0" borderId="3" xfId="0" applyBorder="1"/>
    <xf numFmtId="0" fontId="0" fillId="2" borderId="3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0" fillId="5" borderId="1" xfId="0" applyFill="1" applyBorder="1"/>
    <xf numFmtId="0" fontId="2" fillId="0" borderId="1" xfId="0" applyFont="1" applyBorder="1"/>
    <xf numFmtId="0" fontId="10" fillId="0" borderId="1" xfId="0" applyFont="1" applyBorder="1"/>
    <xf numFmtId="0" fontId="1" fillId="2" borderId="3" xfId="0" applyFont="1" applyFill="1" applyBorder="1"/>
    <xf numFmtId="0" fontId="11" fillId="0" borderId="0" xfId="0" applyFont="1"/>
    <xf numFmtId="0" fontId="3" fillId="4" borderId="4" xfId="0" applyFont="1" applyFill="1" applyBorder="1"/>
    <xf numFmtId="0" fontId="0" fillId="4" borderId="4" xfId="0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6" borderId="4" xfId="0" applyFont="1" applyFill="1" applyBorder="1"/>
    <xf numFmtId="0" fontId="0" fillId="6" borderId="4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8" xfId="0" applyFont="1" applyBorder="1" applyAlignment="1">
      <alignment vertical="top" wrapText="1"/>
    </xf>
    <xf numFmtId="0" fontId="0" fillId="7" borderId="1" xfId="0" applyFill="1" applyBorder="1"/>
    <xf numFmtId="0" fontId="0" fillId="5" borderId="9" xfId="0" applyFill="1" applyBorder="1"/>
    <xf numFmtId="0" fontId="0" fillId="0" borderId="8" xfId="0" applyBorder="1" applyAlignment="1">
      <alignment vertical="top" wrapText="1"/>
    </xf>
    <xf numFmtId="0" fontId="0" fillId="0" borderId="10" xfId="0" applyFill="1" applyBorder="1"/>
    <xf numFmtId="0" fontId="0" fillId="0" borderId="9" xfId="0" applyBorder="1"/>
    <xf numFmtId="0" fontId="13" fillId="0" borderId="8" xfId="0" applyFont="1" applyBorder="1" applyAlignment="1">
      <alignment horizontal="left" vertical="top" wrapText="1" indent="1"/>
    </xf>
    <xf numFmtId="0" fontId="0" fillId="0" borderId="8" xfId="0" applyBorder="1"/>
    <xf numFmtId="0" fontId="0" fillId="0" borderId="11" xfId="0" applyBorder="1" applyAlignment="1">
      <alignment vertical="top" wrapText="1"/>
    </xf>
    <xf numFmtId="0" fontId="0" fillId="0" borderId="12" xfId="0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LEN~1.FET/AppData/Local/Temp/Financial_plan_2017_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_STATEMENT"/>
      <sheetName val="CASH-FLOW"/>
      <sheetName val="Balance_sheet"/>
      <sheetName val="Sheet2"/>
    </sheetNames>
    <sheetDataSet>
      <sheetData sheetId="0"/>
      <sheetData sheetId="1"/>
      <sheetData sheetId="2">
        <row r="8">
          <cell r="B8">
            <v>0</v>
          </cell>
        </row>
        <row r="9">
          <cell r="E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K18" sqref="K18"/>
    </sheetView>
  </sheetViews>
  <sheetFormatPr baseColWidth="10" defaultColWidth="9.1796875" defaultRowHeight="14.5" x14ac:dyDescent="0.35"/>
  <cols>
    <col min="1" max="1" width="39.26953125" bestFit="1" customWidth="1"/>
  </cols>
  <sheetData>
    <row r="1" spans="1:10" ht="15.5" x14ac:dyDescent="0.35">
      <c r="A1" s="1"/>
      <c r="B1" s="41" t="s">
        <v>0</v>
      </c>
      <c r="C1" s="41"/>
      <c r="D1" s="41"/>
      <c r="E1" s="41" t="s">
        <v>1</v>
      </c>
      <c r="F1" s="41"/>
      <c r="G1" s="41"/>
      <c r="H1" s="41" t="s">
        <v>2</v>
      </c>
      <c r="I1" s="41"/>
      <c r="J1" s="41"/>
    </row>
    <row r="2" spans="1:10" ht="15.5" x14ac:dyDescent="0.35">
      <c r="A2" s="6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ht="15.5" x14ac:dyDescent="0.35">
      <c r="A3" s="2" t="s">
        <v>6</v>
      </c>
      <c r="B3" s="3">
        <f t="shared" ref="B3:J3" si="0">SUM(B4:B9)</f>
        <v>14000</v>
      </c>
      <c r="C3" s="3">
        <f t="shared" si="0"/>
        <v>16200</v>
      </c>
      <c r="D3" s="3">
        <f t="shared" si="0"/>
        <v>0</v>
      </c>
      <c r="E3" s="3">
        <f t="shared" si="0"/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</row>
    <row r="4" spans="1:10" x14ac:dyDescent="0.35">
      <c r="A4" s="36" t="s">
        <v>7</v>
      </c>
      <c r="B4" s="6">
        <v>1000</v>
      </c>
      <c r="C4" s="6">
        <v>1200</v>
      </c>
      <c r="D4" s="6"/>
      <c r="E4" s="6"/>
      <c r="F4" s="6"/>
      <c r="G4" s="6"/>
      <c r="H4" s="6"/>
      <c r="I4" s="6"/>
      <c r="J4" s="6"/>
    </row>
    <row r="5" spans="1:10" ht="15.5" x14ac:dyDescent="0.35">
      <c r="A5" s="1" t="s">
        <v>8</v>
      </c>
      <c r="B5" s="6">
        <v>5000</v>
      </c>
      <c r="C5" s="6">
        <v>6000</v>
      </c>
      <c r="D5" s="6"/>
      <c r="E5" s="6"/>
      <c r="F5" s="6"/>
      <c r="G5" s="6"/>
      <c r="H5" s="6"/>
      <c r="I5" s="6"/>
      <c r="J5" s="6"/>
    </row>
    <row r="6" spans="1:10" ht="15.5" x14ac:dyDescent="0.35">
      <c r="A6" s="1" t="s">
        <v>9</v>
      </c>
      <c r="B6" s="6">
        <v>6000</v>
      </c>
      <c r="C6" s="6">
        <v>6000</v>
      </c>
      <c r="D6" s="6"/>
      <c r="E6" s="6"/>
      <c r="F6" s="6"/>
      <c r="G6" s="6"/>
      <c r="H6" s="6"/>
      <c r="I6" s="6"/>
      <c r="J6" s="6"/>
    </row>
    <row r="7" spans="1:10" ht="15.5" x14ac:dyDescent="0.35">
      <c r="A7" s="1" t="s">
        <v>43</v>
      </c>
      <c r="B7" s="6">
        <v>2000</v>
      </c>
      <c r="C7" s="6">
        <v>3000</v>
      </c>
      <c r="D7" s="6"/>
      <c r="E7" s="6"/>
      <c r="F7" s="6"/>
      <c r="G7" s="6"/>
      <c r="H7" s="6"/>
      <c r="I7" s="6"/>
      <c r="J7" s="6"/>
    </row>
    <row r="8" spans="1:10" ht="15.5" x14ac:dyDescent="0.35">
      <c r="A8" s="1" t="s">
        <v>10</v>
      </c>
      <c r="B8" s="6">
        <v>0</v>
      </c>
      <c r="C8" s="6">
        <v>0</v>
      </c>
      <c r="D8" s="6"/>
      <c r="E8" s="6"/>
      <c r="F8" s="6"/>
      <c r="G8" s="6"/>
      <c r="H8" s="6"/>
      <c r="I8" s="6"/>
      <c r="J8" s="6"/>
    </row>
    <row r="9" spans="1:10" ht="15.5" x14ac:dyDescent="0.35">
      <c r="A9" s="1" t="s">
        <v>11</v>
      </c>
      <c r="B9" s="6">
        <v>0</v>
      </c>
      <c r="C9" s="6">
        <v>0</v>
      </c>
      <c r="D9" s="6"/>
      <c r="E9" s="6"/>
      <c r="F9" s="6"/>
      <c r="G9" s="6"/>
      <c r="H9" s="6"/>
      <c r="I9" s="6"/>
      <c r="J9" s="6"/>
    </row>
    <row r="10" spans="1:10" ht="15.5" x14ac:dyDescent="0.35">
      <c r="A10" s="2" t="s">
        <v>42</v>
      </c>
      <c r="B10" s="7">
        <f t="shared" ref="B10:J10" si="1">SUM(B11:B18)</f>
        <v>7600</v>
      </c>
      <c r="C10" s="7">
        <f t="shared" si="1"/>
        <v>7800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0</v>
      </c>
      <c r="H10" s="7">
        <f t="shared" si="1"/>
        <v>0</v>
      </c>
      <c r="I10" s="7">
        <f t="shared" si="1"/>
        <v>0</v>
      </c>
      <c r="J10" s="7">
        <f t="shared" si="1"/>
        <v>0</v>
      </c>
    </row>
    <row r="11" spans="1:10" ht="15.5" x14ac:dyDescent="0.35">
      <c r="A11" s="5" t="s">
        <v>12</v>
      </c>
      <c r="B11" s="6">
        <v>5000</v>
      </c>
      <c r="C11" s="6">
        <v>5000</v>
      </c>
      <c r="D11" s="6"/>
      <c r="E11" s="6"/>
      <c r="F11" s="6"/>
      <c r="G11" s="6"/>
      <c r="H11" s="6"/>
      <c r="I11" s="6"/>
      <c r="J11" s="6"/>
    </row>
    <row r="12" spans="1:10" ht="15.5" x14ac:dyDescent="0.35">
      <c r="A12" s="5" t="s">
        <v>13</v>
      </c>
      <c r="B12" s="6">
        <v>1000</v>
      </c>
      <c r="C12" s="6">
        <v>1200</v>
      </c>
      <c r="D12" s="6"/>
      <c r="E12" s="6"/>
      <c r="F12" s="6"/>
      <c r="G12" s="6"/>
      <c r="H12" s="6"/>
      <c r="I12" s="6"/>
      <c r="J12" s="6"/>
    </row>
    <row r="13" spans="1:10" ht="15.5" x14ac:dyDescent="0.35">
      <c r="A13" s="4" t="s">
        <v>14</v>
      </c>
      <c r="B13" s="6">
        <v>500</v>
      </c>
      <c r="C13" s="6">
        <v>500</v>
      </c>
      <c r="D13" s="6"/>
      <c r="E13" s="6"/>
      <c r="F13" s="6"/>
      <c r="G13" s="6"/>
      <c r="H13" s="6"/>
      <c r="I13" s="6"/>
      <c r="J13" s="6"/>
    </row>
    <row r="14" spans="1:10" ht="15.5" x14ac:dyDescent="0.35">
      <c r="A14" s="4" t="s">
        <v>18</v>
      </c>
      <c r="B14" s="6">
        <v>0</v>
      </c>
      <c r="C14" s="6">
        <v>0</v>
      </c>
      <c r="D14" s="6"/>
      <c r="E14" s="6"/>
      <c r="F14" s="6"/>
      <c r="G14" s="6"/>
      <c r="H14" s="6"/>
      <c r="I14" s="6"/>
      <c r="J14" s="6"/>
    </row>
    <row r="15" spans="1:10" ht="15.5" x14ac:dyDescent="0.35">
      <c r="A15" s="4" t="s">
        <v>15</v>
      </c>
      <c r="B15" s="6">
        <v>0</v>
      </c>
      <c r="C15" s="6">
        <v>0</v>
      </c>
      <c r="D15" s="6"/>
      <c r="E15" s="6"/>
      <c r="F15" s="6"/>
      <c r="G15" s="6"/>
      <c r="H15" s="6"/>
      <c r="I15" s="6"/>
      <c r="J15" s="6"/>
    </row>
    <row r="16" spans="1:10" ht="15.5" x14ac:dyDescent="0.35">
      <c r="A16" s="4" t="s">
        <v>16</v>
      </c>
      <c r="B16" s="6">
        <v>100</v>
      </c>
      <c r="C16" s="6">
        <v>100</v>
      </c>
      <c r="D16" s="6"/>
      <c r="E16" s="6"/>
      <c r="F16" s="6"/>
      <c r="G16" s="6"/>
      <c r="H16" s="6"/>
      <c r="I16" s="6"/>
      <c r="J16" s="6"/>
    </row>
    <row r="17" spans="1:10" ht="15.5" x14ac:dyDescent="0.35">
      <c r="A17" s="4" t="s">
        <v>17</v>
      </c>
      <c r="B17" s="6">
        <v>0</v>
      </c>
      <c r="C17" s="6">
        <v>0</v>
      </c>
      <c r="D17" s="6"/>
      <c r="E17" s="6"/>
      <c r="F17" s="6"/>
      <c r="G17" s="6"/>
      <c r="H17" s="6"/>
      <c r="I17" s="6"/>
      <c r="J17" s="6"/>
    </row>
    <row r="18" spans="1:10" ht="15.5" x14ac:dyDescent="0.35">
      <c r="A18" s="5" t="s">
        <v>19</v>
      </c>
      <c r="B18" s="6">
        <v>1000</v>
      </c>
      <c r="C18" s="6">
        <v>1000</v>
      </c>
      <c r="D18" s="6"/>
      <c r="E18" s="6"/>
      <c r="F18" s="6"/>
      <c r="G18" s="6"/>
      <c r="H18" s="6"/>
      <c r="I18" s="6"/>
      <c r="J18" s="6"/>
    </row>
    <row r="19" spans="1:10" ht="15.5" x14ac:dyDescent="0.35">
      <c r="A19" s="2" t="s">
        <v>20</v>
      </c>
      <c r="B19" s="7">
        <f t="shared" ref="B19:J19" si="2">B3-B10</f>
        <v>6400</v>
      </c>
      <c r="C19" s="7">
        <f t="shared" si="2"/>
        <v>8400</v>
      </c>
      <c r="D19" s="7">
        <f t="shared" si="2"/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  <c r="J19" s="7">
        <f t="shared" si="2"/>
        <v>0</v>
      </c>
    </row>
    <row r="20" spans="1:10" ht="15.5" x14ac:dyDescent="0.35">
      <c r="A20" s="4" t="s">
        <v>21</v>
      </c>
      <c r="B20" s="6">
        <f>-280</f>
        <v>-280</v>
      </c>
      <c r="C20" s="6">
        <f>-200</f>
        <v>-200</v>
      </c>
      <c r="D20" s="6"/>
      <c r="E20" s="6"/>
      <c r="F20" s="6"/>
      <c r="G20" s="6"/>
      <c r="H20" s="6"/>
      <c r="I20" s="6"/>
      <c r="J20" s="6"/>
    </row>
    <row r="21" spans="1:10" ht="15.5" x14ac:dyDescent="0.35">
      <c r="A21" s="2" t="s">
        <v>22</v>
      </c>
      <c r="B21" s="7">
        <f>B19-B20</f>
        <v>6680</v>
      </c>
      <c r="C21" s="7">
        <f t="shared" ref="C21:J21" si="3">C19-C20</f>
        <v>8600</v>
      </c>
      <c r="D21" s="7">
        <f t="shared" si="3"/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</row>
    <row r="22" spans="1:10" ht="15.5" x14ac:dyDescent="0.35">
      <c r="A22" s="5" t="s">
        <v>23</v>
      </c>
      <c r="B22" s="6">
        <v>0</v>
      </c>
      <c r="C22" s="6">
        <v>0</v>
      </c>
      <c r="D22" s="6"/>
      <c r="E22" s="6"/>
      <c r="F22" s="6"/>
      <c r="G22" s="6"/>
      <c r="H22" s="6"/>
      <c r="I22" s="6"/>
      <c r="J22" s="6"/>
    </row>
    <row r="23" spans="1:10" ht="15.5" x14ac:dyDescent="0.35">
      <c r="A23" s="2" t="s">
        <v>24</v>
      </c>
      <c r="B23" s="7">
        <f>B21-B22</f>
        <v>6680</v>
      </c>
      <c r="C23" s="7">
        <f t="shared" ref="C23:J23" si="4">C21-C22</f>
        <v>8600</v>
      </c>
      <c r="D23" s="7">
        <f t="shared" si="4"/>
        <v>0</v>
      </c>
      <c r="E23" s="7">
        <f t="shared" si="4"/>
        <v>0</v>
      </c>
      <c r="F23" s="7">
        <f t="shared" si="4"/>
        <v>0</v>
      </c>
      <c r="G23" s="7">
        <f t="shared" si="4"/>
        <v>0</v>
      </c>
      <c r="H23" s="7">
        <f t="shared" si="4"/>
        <v>0</v>
      </c>
      <c r="I23" s="7">
        <f t="shared" si="4"/>
        <v>0</v>
      </c>
      <c r="J23" s="7">
        <f t="shared" si="4"/>
        <v>0</v>
      </c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A11" sqref="A11:XFD11"/>
    </sheetView>
  </sheetViews>
  <sheetFormatPr baseColWidth="10" defaultColWidth="8.7265625" defaultRowHeight="14.5" x14ac:dyDescent="0.35"/>
  <cols>
    <col min="1" max="1" width="39.54296875" bestFit="1" customWidth="1"/>
    <col min="2" max="2" width="12.1796875" customWidth="1"/>
    <col min="4" max="4" width="37.54296875" bestFit="1" customWidth="1"/>
    <col min="5" max="5" width="13" customWidth="1"/>
  </cols>
  <sheetData>
    <row r="1" spans="1:6" ht="15.5" x14ac:dyDescent="0.35">
      <c r="A1" s="2" t="s">
        <v>30</v>
      </c>
      <c r="B1" s="3" t="s">
        <v>3</v>
      </c>
      <c r="C1" s="37" t="s">
        <v>4</v>
      </c>
      <c r="D1" s="9" t="s">
        <v>31</v>
      </c>
      <c r="E1" s="10" t="s">
        <v>3</v>
      </c>
      <c r="F1" s="32" t="s">
        <v>4</v>
      </c>
    </row>
    <row r="2" spans="1:6" x14ac:dyDescent="0.35">
      <c r="A2" s="6" t="s">
        <v>69</v>
      </c>
      <c r="B2" s="6">
        <v>9000</v>
      </c>
      <c r="C2" s="29">
        <v>9500</v>
      </c>
      <c r="D2" s="6" t="s">
        <v>33</v>
      </c>
      <c r="E2" s="6">
        <v>320</v>
      </c>
      <c r="F2" s="6">
        <v>500</v>
      </c>
    </row>
    <row r="3" spans="1:6" x14ac:dyDescent="0.35">
      <c r="A3" s="6" t="s">
        <v>70</v>
      </c>
      <c r="B3" s="6">
        <v>500</v>
      </c>
      <c r="C3" s="29">
        <v>1000</v>
      </c>
      <c r="D3" s="6" t="s">
        <v>71</v>
      </c>
      <c r="E3" s="6">
        <v>3000</v>
      </c>
      <c r="F3" s="6">
        <v>2000</v>
      </c>
    </row>
    <row r="4" spans="1:6" x14ac:dyDescent="0.35">
      <c r="A4" s="6" t="s">
        <v>35</v>
      </c>
      <c r="B4" s="6">
        <v>1000</v>
      </c>
      <c r="C4" s="29">
        <v>1100</v>
      </c>
      <c r="D4" s="31" t="s">
        <v>72</v>
      </c>
      <c r="E4" s="32">
        <f>E2+E3</f>
        <v>3320</v>
      </c>
      <c r="F4" s="32">
        <f>F2+F3</f>
        <v>2500</v>
      </c>
    </row>
    <row r="5" spans="1:6" x14ac:dyDescent="0.35">
      <c r="A5" s="6" t="s">
        <v>68</v>
      </c>
      <c r="B5" s="6">
        <v>500</v>
      </c>
      <c r="C5" s="29">
        <v>500</v>
      </c>
      <c r="D5" s="26" t="s">
        <v>74</v>
      </c>
      <c r="E5" s="6"/>
      <c r="F5" s="6"/>
    </row>
    <row r="6" spans="1:6" x14ac:dyDescent="0.35">
      <c r="A6" s="28" t="s">
        <v>58</v>
      </c>
      <c r="B6" s="7">
        <f>SUM(B2:B5)</f>
        <v>11000</v>
      </c>
      <c r="C6" s="30">
        <f>SUM(C2:C5)</f>
        <v>12100</v>
      </c>
      <c r="D6" s="6" t="s">
        <v>75</v>
      </c>
      <c r="E6" s="6">
        <v>1000</v>
      </c>
      <c r="F6" s="6">
        <v>1000</v>
      </c>
    </row>
    <row r="7" spans="1:6" x14ac:dyDescent="0.35">
      <c r="D7" s="6" t="s">
        <v>76</v>
      </c>
      <c r="E7" s="6">
        <f>Income_statement!B23</f>
        <v>6680</v>
      </c>
      <c r="F7" s="6">
        <f>Income_statement!C23</f>
        <v>8600</v>
      </c>
    </row>
    <row r="8" spans="1:6" x14ac:dyDescent="0.35">
      <c r="D8" s="6" t="s">
        <v>73</v>
      </c>
      <c r="E8" s="6">
        <f>E6+E7</f>
        <v>7680</v>
      </c>
      <c r="F8" s="6">
        <f>F6+F7</f>
        <v>9600</v>
      </c>
    </row>
    <row r="9" spans="1:6" x14ac:dyDescent="0.35">
      <c r="D9" s="39" t="s">
        <v>77</v>
      </c>
      <c r="E9" s="40">
        <f>E4+E8</f>
        <v>11000</v>
      </c>
      <c r="F9" s="40">
        <f>F4+F8</f>
        <v>12100</v>
      </c>
    </row>
    <row r="10" spans="1:6" x14ac:dyDescent="0.35">
      <c r="D10" s="44"/>
      <c r="E10" s="45"/>
      <c r="F10" s="45"/>
    </row>
    <row r="13" spans="1:6" ht="15.5" x14ac:dyDescent="0.35">
      <c r="A13" s="11" t="s">
        <v>33</v>
      </c>
      <c r="B13" s="42" t="s">
        <v>37</v>
      </c>
      <c r="C13" s="42"/>
      <c r="D13" s="42"/>
      <c r="E13" s="42"/>
    </row>
    <row r="14" spans="1:6" ht="15.5" x14ac:dyDescent="0.35">
      <c r="A14" s="11" t="s">
        <v>34</v>
      </c>
      <c r="B14" s="42" t="s">
        <v>36</v>
      </c>
      <c r="C14" s="42"/>
      <c r="D14" s="42"/>
      <c r="E14" s="42"/>
    </row>
    <row r="15" spans="1:6" ht="15.75" customHeight="1" x14ac:dyDescent="0.35">
      <c r="A15" s="11" t="s">
        <v>38</v>
      </c>
      <c r="B15" s="43" t="s">
        <v>39</v>
      </c>
      <c r="C15" s="43"/>
      <c r="D15" s="43"/>
      <c r="E15" s="43"/>
    </row>
    <row r="16" spans="1:6" ht="15.5" x14ac:dyDescent="0.35">
      <c r="A16" s="11" t="s">
        <v>40</v>
      </c>
      <c r="B16" s="42" t="s">
        <v>41</v>
      </c>
      <c r="C16" s="42"/>
      <c r="D16" s="42"/>
      <c r="E16" s="42"/>
    </row>
    <row r="17" spans="1:3" ht="15.5" x14ac:dyDescent="0.35">
      <c r="A17" s="11" t="s">
        <v>86</v>
      </c>
      <c r="B17" s="38" t="s">
        <v>87</v>
      </c>
    </row>
    <row r="19" spans="1:3" ht="15.5" x14ac:dyDescent="0.35">
      <c r="A19" s="33" t="s">
        <v>78</v>
      </c>
      <c r="B19" s="34" t="s">
        <v>3</v>
      </c>
      <c r="C19" s="34" t="s">
        <v>4</v>
      </c>
    </row>
    <row r="20" spans="1:3" ht="15.5" x14ac:dyDescent="0.35">
      <c r="A20" s="35" t="s">
        <v>79</v>
      </c>
      <c r="B20" s="6"/>
      <c r="C20" s="6"/>
    </row>
    <row r="21" spans="1:3" ht="15.5" x14ac:dyDescent="0.35">
      <c r="A21" s="1" t="s">
        <v>67</v>
      </c>
      <c r="B21" s="6">
        <f>Income_statement!B23</f>
        <v>6680</v>
      </c>
      <c r="C21" s="6">
        <f>Income_statement!C23</f>
        <v>8600</v>
      </c>
    </row>
    <row r="22" spans="1:3" ht="15.5" x14ac:dyDescent="0.35">
      <c r="A22" s="1" t="s">
        <v>85</v>
      </c>
      <c r="B22" s="6">
        <f>Income_statement!B16</f>
        <v>100</v>
      </c>
      <c r="C22" s="6">
        <f>Income_statement!C16</f>
        <v>100</v>
      </c>
    </row>
    <row r="23" spans="1:3" ht="15.5" x14ac:dyDescent="0.35">
      <c r="A23" s="33" t="s">
        <v>81</v>
      </c>
      <c r="B23" s="34">
        <f>B21+B22</f>
        <v>6780</v>
      </c>
      <c r="C23" s="34">
        <f>C21+C22</f>
        <v>8700</v>
      </c>
    </row>
    <row r="24" spans="1:3" ht="15.5" x14ac:dyDescent="0.35">
      <c r="A24" s="35" t="s">
        <v>82</v>
      </c>
      <c r="B24" s="6"/>
      <c r="C24" s="6"/>
    </row>
    <row r="25" spans="1:3" ht="15.5" x14ac:dyDescent="0.35">
      <c r="A25" s="1" t="s">
        <v>83</v>
      </c>
      <c r="B25" s="6">
        <f>B5</f>
        <v>500</v>
      </c>
      <c r="C25" s="6">
        <v>500</v>
      </c>
    </row>
    <row r="26" spans="1:3" ht="15.5" x14ac:dyDescent="0.35">
      <c r="A26" s="1" t="s">
        <v>80</v>
      </c>
      <c r="B26" s="6">
        <v>0</v>
      </c>
      <c r="C26" s="6">
        <f>(-B3+C3)+(C4-B4)+(E2-F2)</f>
        <v>420</v>
      </c>
    </row>
    <row r="27" spans="1:3" ht="15.5" x14ac:dyDescent="0.35">
      <c r="A27" s="33" t="s">
        <v>84</v>
      </c>
      <c r="B27" s="34">
        <f>B25+B26</f>
        <v>500</v>
      </c>
      <c r="C27" s="34">
        <f>C25+C26</f>
        <v>920</v>
      </c>
    </row>
    <row r="28" spans="1:3" ht="15.5" x14ac:dyDescent="0.35">
      <c r="A28" s="33" t="s">
        <v>29</v>
      </c>
      <c r="B28" s="34">
        <f>B23+B27</f>
        <v>7280</v>
      </c>
      <c r="C28" s="34">
        <f>C23+C27</f>
        <v>9620</v>
      </c>
    </row>
  </sheetData>
  <mergeCells count="4">
    <mergeCell ref="B14:E14"/>
    <mergeCell ref="B15:E15"/>
    <mergeCell ref="B16:E16"/>
    <mergeCell ref="B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15" sqref="E15"/>
    </sheetView>
  </sheetViews>
  <sheetFormatPr baseColWidth="10" defaultColWidth="8.7265625" defaultRowHeight="14.5" x14ac:dyDescent="0.35"/>
  <cols>
    <col min="1" max="1" width="20.26953125" bestFit="1" customWidth="1"/>
  </cols>
  <sheetData>
    <row r="1" spans="1:3" x14ac:dyDescent="0.35">
      <c r="A1" s="6"/>
      <c r="B1" s="26">
        <v>2020</v>
      </c>
    </row>
    <row r="2" spans="1:3" ht="15.5" x14ac:dyDescent="0.35">
      <c r="A2" s="22" t="s">
        <v>55</v>
      </c>
      <c r="B2" s="7"/>
    </row>
    <row r="3" spans="1:3" ht="15.5" x14ac:dyDescent="0.35">
      <c r="A3" s="15" t="s">
        <v>44</v>
      </c>
      <c r="B3" s="6">
        <v>50000</v>
      </c>
    </row>
    <row r="4" spans="1:3" ht="15.5" x14ac:dyDescent="0.35">
      <c r="A4" s="16" t="s">
        <v>45</v>
      </c>
      <c r="B4" s="6">
        <v>5000</v>
      </c>
    </row>
    <row r="5" spans="1:3" ht="15.5" x14ac:dyDescent="0.35">
      <c r="A5" s="14" t="s">
        <v>46</v>
      </c>
      <c r="B5" s="6">
        <f>SUM(B3:B4)</f>
        <v>55000</v>
      </c>
    </row>
    <row r="6" spans="1:3" ht="16" thickBot="1" x14ac:dyDescent="0.4">
      <c r="A6" s="21"/>
      <c r="B6" s="7"/>
    </row>
    <row r="7" spans="1:3" ht="16" thickBot="1" x14ac:dyDescent="0.4">
      <c r="A7" s="23" t="s">
        <v>47</v>
      </c>
      <c r="B7" s="24"/>
      <c r="C7" s="13"/>
    </row>
    <row r="8" spans="1:3" ht="16" thickBot="1" x14ac:dyDescent="0.4">
      <c r="A8" s="18" t="s">
        <v>48</v>
      </c>
      <c r="B8" s="17">
        <v>2000</v>
      </c>
      <c r="C8" s="13"/>
    </row>
    <row r="9" spans="1:3" ht="16" thickBot="1" x14ac:dyDescent="0.4">
      <c r="A9" s="18" t="s">
        <v>52</v>
      </c>
      <c r="B9" s="17">
        <v>4000</v>
      </c>
      <c r="C9" s="13"/>
    </row>
    <row r="10" spans="1:3" ht="16" thickBot="1" x14ac:dyDescent="0.4">
      <c r="A10" s="18" t="s">
        <v>53</v>
      </c>
      <c r="B10" s="17">
        <v>5000</v>
      </c>
      <c r="C10" s="13"/>
    </row>
    <row r="11" spans="1:3" ht="16" thickBot="1" x14ac:dyDescent="0.4">
      <c r="A11" s="18" t="s">
        <v>56</v>
      </c>
      <c r="B11" s="17">
        <v>25000</v>
      </c>
      <c r="C11" s="13"/>
    </row>
    <row r="12" spans="1:3" ht="16" thickBot="1" x14ac:dyDescent="0.4">
      <c r="A12" s="18" t="s">
        <v>54</v>
      </c>
      <c r="B12" s="17">
        <v>500</v>
      </c>
      <c r="C12" s="13"/>
    </row>
    <row r="13" spans="1:3" ht="16" thickBot="1" x14ac:dyDescent="0.4">
      <c r="A13" s="18" t="s">
        <v>50</v>
      </c>
      <c r="B13" s="17">
        <v>0</v>
      </c>
      <c r="C13" s="13"/>
    </row>
    <row r="14" spans="1:3" ht="15.5" x14ac:dyDescent="0.35">
      <c r="A14" s="18" t="s">
        <v>51</v>
      </c>
      <c r="B14" s="19">
        <v>3000</v>
      </c>
      <c r="C14" s="12"/>
    </row>
    <row r="15" spans="1:3" ht="15.5" x14ac:dyDescent="0.35">
      <c r="A15" s="20" t="s">
        <v>49</v>
      </c>
      <c r="B15" s="6">
        <f>SUM(B8:B14)</f>
        <v>39500</v>
      </c>
    </row>
    <row r="16" spans="1:3" ht="15.5" x14ac:dyDescent="0.35">
      <c r="A16" s="25" t="s">
        <v>24</v>
      </c>
      <c r="B16" s="7">
        <f>B5-B15</f>
        <v>15500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D15" sqref="D15"/>
    </sheetView>
  </sheetViews>
  <sheetFormatPr baseColWidth="10" defaultColWidth="9.1796875" defaultRowHeight="14.5" x14ac:dyDescent="0.35"/>
  <cols>
    <col min="1" max="1" width="35.7265625" bestFit="1" customWidth="1"/>
  </cols>
  <sheetData>
    <row r="1" spans="1:10" ht="15.5" x14ac:dyDescent="0.35">
      <c r="A1" s="6"/>
      <c r="B1" s="41" t="s">
        <v>0</v>
      </c>
      <c r="C1" s="41"/>
      <c r="D1" s="41"/>
      <c r="E1" s="41" t="s">
        <v>1</v>
      </c>
      <c r="F1" s="41"/>
      <c r="G1" s="41"/>
      <c r="H1" s="41" t="s">
        <v>2</v>
      </c>
      <c r="I1" s="41"/>
      <c r="J1" s="41"/>
    </row>
    <row r="2" spans="1:10" ht="15.5" x14ac:dyDescent="0.35">
      <c r="A2" s="6"/>
      <c r="B2" s="1" t="s">
        <v>3</v>
      </c>
      <c r="C2" s="1" t="s">
        <v>4</v>
      </c>
      <c r="D2" s="1" t="s">
        <v>5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</row>
    <row r="3" spans="1:10" x14ac:dyDescent="0.35">
      <c r="A3" s="7" t="s">
        <v>25</v>
      </c>
      <c r="B3" s="7">
        <f>Income_statement!B23+Income_statement!B16</f>
        <v>6780</v>
      </c>
      <c r="C3" s="7">
        <f>Income_statement!C23+Income_statement!C16</f>
        <v>8700</v>
      </c>
      <c r="D3" s="7">
        <f>Income_statement!D23+Income_statement!D16</f>
        <v>0</v>
      </c>
      <c r="E3" s="7">
        <f>Income_statement!E23+Income_statement!E16</f>
        <v>0</v>
      </c>
      <c r="F3" s="7">
        <f>Income_statement!F23+Income_statement!F16</f>
        <v>0</v>
      </c>
      <c r="G3" s="7">
        <f>Income_statement!G23+Income_statement!G16</f>
        <v>0</v>
      </c>
      <c r="H3" s="7">
        <f>Income_statement!H23+Income_statement!H16</f>
        <v>0</v>
      </c>
      <c r="I3" s="7">
        <f>Income_statement!I23+Income_statement!I16</f>
        <v>0</v>
      </c>
      <c r="J3" s="7">
        <f>Income_statement!J23+Income_statement!J16</f>
        <v>0</v>
      </c>
    </row>
    <row r="4" spans="1:10" x14ac:dyDescent="0.35">
      <c r="A4" s="6" t="s">
        <v>26</v>
      </c>
      <c r="B4" s="6"/>
      <c r="C4" s="6"/>
      <c r="D4" s="6"/>
      <c r="E4" s="6"/>
      <c r="F4" s="6"/>
      <c r="G4" s="6"/>
      <c r="H4" s="6"/>
      <c r="I4" s="6"/>
      <c r="J4" s="6"/>
    </row>
    <row r="5" spans="1:10" ht="29" x14ac:dyDescent="0.35">
      <c r="A5" s="8" t="s">
        <v>27</v>
      </c>
      <c r="B5" s="6">
        <f>[1]Balance_sheet!B8-[1]Balance_sheet!E9</f>
        <v>0</v>
      </c>
      <c r="C5" s="6"/>
      <c r="D5" s="6"/>
      <c r="E5" s="6"/>
      <c r="F5" s="6"/>
      <c r="G5" s="6"/>
      <c r="H5" s="6"/>
      <c r="I5" s="6"/>
      <c r="J5" s="6"/>
    </row>
    <row r="6" spans="1:10" x14ac:dyDescent="0.35">
      <c r="A6" s="7" t="s">
        <v>28</v>
      </c>
      <c r="B6" s="7">
        <f>B4+B5</f>
        <v>0</v>
      </c>
      <c r="C6" s="7">
        <f t="shared" ref="C6:J6" si="0">C4+C5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</row>
    <row r="7" spans="1:10" x14ac:dyDescent="0.35">
      <c r="A7" s="7" t="s">
        <v>29</v>
      </c>
      <c r="B7" s="7">
        <f>B3+B6</f>
        <v>6780</v>
      </c>
      <c r="C7" s="7">
        <f t="shared" ref="C7:J7" si="1">C3+C6</f>
        <v>8700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4" workbookViewId="0">
      <selection activeCell="E6" sqref="E6"/>
    </sheetView>
  </sheetViews>
  <sheetFormatPr baseColWidth="10" defaultRowHeight="14.5" x14ac:dyDescent="0.35"/>
  <sheetData>
    <row r="1" spans="1:14" x14ac:dyDescent="0.35">
      <c r="A1" s="46" t="s">
        <v>88</v>
      </c>
      <c r="B1" s="47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x14ac:dyDescent="0.35">
      <c r="A2" s="49" t="s">
        <v>89</v>
      </c>
      <c r="B2" s="50" t="s">
        <v>90</v>
      </c>
      <c r="C2" s="50" t="s">
        <v>91</v>
      </c>
      <c r="D2" s="50" t="s">
        <v>92</v>
      </c>
      <c r="E2" s="50" t="s">
        <v>93</v>
      </c>
      <c r="F2" s="50" t="s">
        <v>94</v>
      </c>
      <c r="G2" s="50" t="s">
        <v>95</v>
      </c>
      <c r="H2" s="50" t="s">
        <v>96</v>
      </c>
      <c r="I2" s="50" t="s">
        <v>97</v>
      </c>
      <c r="J2" s="50" t="s">
        <v>98</v>
      </c>
      <c r="K2" s="50" t="s">
        <v>99</v>
      </c>
      <c r="L2" s="50" t="s">
        <v>100</v>
      </c>
      <c r="M2" s="50" t="s">
        <v>101</v>
      </c>
      <c r="N2" s="51" t="s">
        <v>3</v>
      </c>
    </row>
    <row r="3" spans="1:14" ht="29" x14ac:dyDescent="0.35">
      <c r="A3" s="52" t="s">
        <v>102</v>
      </c>
      <c r="B3" s="6"/>
      <c r="C3" s="6"/>
      <c r="D3" s="6"/>
      <c r="E3" s="6"/>
      <c r="F3" s="53"/>
      <c r="G3" s="53"/>
      <c r="H3" s="6"/>
      <c r="I3" s="6"/>
      <c r="J3" s="6"/>
      <c r="K3" s="6"/>
      <c r="L3" s="6"/>
      <c r="M3" s="6"/>
      <c r="N3" s="54"/>
    </row>
    <row r="4" spans="1:14" ht="29" x14ac:dyDescent="0.35">
      <c r="A4" s="52" t="s">
        <v>103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4"/>
    </row>
    <row r="5" spans="1:14" ht="20" x14ac:dyDescent="0.35">
      <c r="A5" s="55" t="s">
        <v>104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54"/>
    </row>
    <row r="6" spans="1:14" ht="20" x14ac:dyDescent="0.35">
      <c r="A6" s="55" t="s">
        <v>105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4"/>
    </row>
    <row r="7" spans="1:14" ht="30" x14ac:dyDescent="0.35">
      <c r="A7" s="55" t="s">
        <v>106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4"/>
    </row>
    <row r="8" spans="1:14" ht="54" x14ac:dyDescent="0.35">
      <c r="A8" s="49" t="s">
        <v>107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4"/>
    </row>
    <row r="9" spans="1:14" x14ac:dyDescent="0.35">
      <c r="A9" s="52" t="s">
        <v>108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4"/>
    </row>
    <row r="10" spans="1:14" x14ac:dyDescent="0.35">
      <c r="A10" s="56" t="s">
        <v>109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4"/>
    </row>
    <row r="11" spans="1:14" ht="40.5" x14ac:dyDescent="0.35">
      <c r="A11" s="49" t="s">
        <v>110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54"/>
    </row>
    <row r="12" spans="1:14" ht="43.5" x14ac:dyDescent="0.35">
      <c r="A12" s="52" t="s">
        <v>111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54"/>
    </row>
    <row r="13" spans="1:14" x14ac:dyDescent="0.35">
      <c r="A13" s="55" t="s">
        <v>112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4"/>
    </row>
    <row r="14" spans="1:14" x14ac:dyDescent="0.35">
      <c r="A14" s="55" t="s">
        <v>113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4"/>
    </row>
    <row r="15" spans="1:14" ht="58.5" thickBot="1" x14ac:dyDescent="0.4">
      <c r="A15" s="57" t="s">
        <v>114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4"/>
    </row>
  </sheetData>
  <mergeCells count="1">
    <mergeCell ref="B1:N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7" sqref="B7"/>
    </sheetView>
  </sheetViews>
  <sheetFormatPr baseColWidth="10" defaultColWidth="8.7265625" defaultRowHeight="14.5" x14ac:dyDescent="0.35"/>
  <cols>
    <col min="1" max="1" width="18.26953125" customWidth="1"/>
  </cols>
  <sheetData>
    <row r="1" spans="1:2" x14ac:dyDescent="0.35">
      <c r="A1" s="6"/>
      <c r="B1" s="6">
        <v>2020</v>
      </c>
    </row>
    <row r="2" spans="1:2" x14ac:dyDescent="0.35">
      <c r="A2" s="27" t="s">
        <v>65</v>
      </c>
      <c r="B2" s="17" t="s">
        <v>57</v>
      </c>
    </row>
    <row r="3" spans="1:2" x14ac:dyDescent="0.35">
      <c r="A3" s="17" t="s">
        <v>32</v>
      </c>
      <c r="B3" s="17">
        <v>6000</v>
      </c>
    </row>
    <row r="4" spans="1:2" x14ac:dyDescent="0.35">
      <c r="A4" s="17" t="s">
        <v>35</v>
      </c>
      <c r="B4" s="17">
        <v>0</v>
      </c>
    </row>
    <row r="5" spans="1:2" x14ac:dyDescent="0.35">
      <c r="A5" s="17" t="s">
        <v>60</v>
      </c>
      <c r="B5" s="17">
        <v>5000</v>
      </c>
    </row>
    <row r="6" spans="1:2" x14ac:dyDescent="0.35">
      <c r="A6" s="17" t="s">
        <v>61</v>
      </c>
      <c r="B6" s="17">
        <v>16000</v>
      </c>
    </row>
    <row r="7" spans="1:2" x14ac:dyDescent="0.35">
      <c r="A7" s="27" t="s">
        <v>58</v>
      </c>
      <c r="B7" s="17">
        <f>SUM(B3:B6)</f>
        <v>27000</v>
      </c>
    </row>
    <row r="8" spans="1:2" x14ac:dyDescent="0.35">
      <c r="A8" s="17"/>
      <c r="B8" s="17"/>
    </row>
    <row r="9" spans="1:2" ht="39" x14ac:dyDescent="0.35">
      <c r="A9" s="27" t="s">
        <v>66</v>
      </c>
      <c r="B9" s="17"/>
    </row>
    <row r="10" spans="1:2" x14ac:dyDescent="0.35">
      <c r="A10" s="17" t="s">
        <v>62</v>
      </c>
      <c r="B10" s="17">
        <v>2000</v>
      </c>
    </row>
    <row r="11" spans="1:2" ht="25" x14ac:dyDescent="0.35">
      <c r="A11" s="17" t="s">
        <v>63</v>
      </c>
      <c r="B11" s="17">
        <v>0</v>
      </c>
    </row>
    <row r="12" spans="1:2" x14ac:dyDescent="0.35">
      <c r="A12" s="17" t="s">
        <v>64</v>
      </c>
      <c r="B12" s="17">
        <v>25000</v>
      </c>
    </row>
    <row r="13" spans="1:2" ht="26" x14ac:dyDescent="0.35">
      <c r="A13" s="27" t="s">
        <v>59</v>
      </c>
      <c r="B13" s="27">
        <f>SUM(B10:B12)</f>
        <v>27000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Income_statement</vt:lpstr>
      <vt:lpstr>Balance_Sheet</vt:lpstr>
      <vt:lpstr>Overview</vt:lpstr>
      <vt:lpstr>3 Years Cash Flow</vt:lpstr>
      <vt:lpstr>1 Year Cash Flow</vt:lpstr>
      <vt:lpstr>Sheet2</vt:lpstr>
    </vt:vector>
  </TitlesOfParts>
  <Company>Hogeschool Van Hall Larenstein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FNCA0002</dc:creator>
  <cp:lastModifiedBy>Fetzer, Ellen</cp:lastModifiedBy>
  <dcterms:created xsi:type="dcterms:W3CDTF">2017-05-09T14:38:21Z</dcterms:created>
  <dcterms:modified xsi:type="dcterms:W3CDTF">2020-12-01T09:56:44Z</dcterms:modified>
</cp:coreProperties>
</file>